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13515" activeTab="0"/>
  </bookViews>
  <sheets>
    <sheet name="Punkte" sheetId="1" r:id="rId1"/>
  </sheets>
  <definedNames>
    <definedName name="_xlnm.Print_Area" localSheetId="0">'Punkte'!$A$1:$AE$26</definedName>
  </definedNames>
  <calcPr fullCalcOnLoad="1"/>
</workbook>
</file>

<file path=xl/sharedStrings.xml><?xml version="1.0" encoding="utf-8"?>
<sst xmlns="http://schemas.openxmlformats.org/spreadsheetml/2006/main" count="161" uniqueCount="55">
  <si>
    <t>Name</t>
  </si>
  <si>
    <t>Rating</t>
  </si>
  <si>
    <t>Czeremin, Claus</t>
  </si>
  <si>
    <t>Pfannkuche, Michael</t>
  </si>
  <si>
    <t>Rein, Andreas</t>
  </si>
  <si>
    <t>Schäfer, Ronald</t>
  </si>
  <si>
    <t>Tummes, Boris</t>
  </si>
  <si>
    <t>Walther, Thomas</t>
  </si>
  <si>
    <t>Wissmann, Dolf</t>
  </si>
  <si>
    <t>Zude, Arno</t>
  </si>
  <si>
    <t>2#</t>
  </si>
  <si>
    <t>3#</t>
  </si>
  <si>
    <t>e.g.</t>
  </si>
  <si>
    <t>s#</t>
  </si>
  <si>
    <t>n#</t>
  </si>
  <si>
    <t>h#</t>
  </si>
  <si>
    <t>Total</t>
  </si>
  <si>
    <t>Land</t>
  </si>
  <si>
    <t>Titel</t>
  </si>
  <si>
    <t xml:space="preserve">Pte. </t>
  </si>
  <si>
    <t>Zeit</t>
  </si>
  <si>
    <t>Pte.</t>
  </si>
  <si>
    <t>Hilfsfeld</t>
  </si>
  <si>
    <t>Platz</t>
  </si>
  <si>
    <t>Durchschnitt</t>
  </si>
  <si>
    <t>Rang</t>
  </si>
  <si>
    <t>Change</t>
  </si>
  <si>
    <t xml:space="preserve"> </t>
  </si>
  <si>
    <t>Boer, Johan de</t>
  </si>
  <si>
    <t xml:space="preserve">Nr. </t>
  </si>
  <si>
    <t>Sivic, Klemen</t>
  </si>
  <si>
    <t>SLO</t>
  </si>
  <si>
    <t>GER</t>
  </si>
  <si>
    <t>NED</t>
  </si>
  <si>
    <t xml:space="preserve">FM </t>
  </si>
  <si>
    <t>GM</t>
  </si>
  <si>
    <t>FM</t>
  </si>
  <si>
    <t>Kalinin, Andrej</t>
  </si>
  <si>
    <t>LAT</t>
  </si>
  <si>
    <t>Neef, Wilfried</t>
  </si>
  <si>
    <t>-</t>
  </si>
  <si>
    <t>Thannheiser, Thomas</t>
  </si>
  <si>
    <t>Performance</t>
  </si>
  <si>
    <t>+/-</t>
  </si>
  <si>
    <t>35. Deutsche Lösemeisterschaft 7.-8.5.2011 Dinslaken</t>
  </si>
  <si>
    <t>Ahmels, Christian</t>
  </si>
  <si>
    <t>Banaszek, Marcin</t>
  </si>
  <si>
    <t>Eilert, Marius</t>
  </si>
  <si>
    <t>Loßin, Sven-Hendrik</t>
  </si>
  <si>
    <t>Ooms, Andy</t>
  </si>
  <si>
    <t>BEL</t>
  </si>
  <si>
    <t>Selivanov, Andrey</t>
  </si>
  <si>
    <t>RUS</t>
  </si>
  <si>
    <t>Van Beers, Eddy</t>
  </si>
  <si>
    <t>Sieberg, Rolf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</si>
</sst>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7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88" fontId="3" fillId="0" borderId="1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88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3" fillId="0" borderId="1" xfId="0" applyFont="1" applyFill="1" applyBorder="1" applyAlignment="1" applyProtection="1">
      <alignment/>
      <protection locked="0"/>
    </xf>
    <xf numFmtId="1" fontId="3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8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8" fontId="0" fillId="0" borderId="9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9" xfId="0" applyBorder="1" applyAlignment="1">
      <alignment/>
    </xf>
    <xf numFmtId="188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5" fillId="0" borderId="4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0" fillId="0" borderId="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2" borderId="4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2" borderId="0" xfId="0" applyNumberFormat="1" applyFont="1" applyFill="1" applyBorder="1" applyAlignment="1" applyProtection="1">
      <alignment/>
      <protection locked="0"/>
    </xf>
    <xf numFmtId="188" fontId="5" fillId="2" borderId="0" xfId="0" applyNumberFormat="1" applyFont="1" applyFill="1" applyBorder="1" applyAlignment="1" applyProtection="1">
      <alignment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2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20" sqref="AF20"/>
    </sheetView>
  </sheetViews>
  <sheetFormatPr defaultColWidth="11.421875" defaultRowHeight="12.75"/>
  <cols>
    <col min="1" max="1" width="5.28125" style="0" bestFit="1" customWidth="1"/>
    <col min="2" max="2" width="5.28125" style="0" hidden="1" customWidth="1"/>
    <col min="3" max="3" width="24.57421875" style="0" customWidth="1"/>
    <col min="4" max="4" width="6.140625" style="0" bestFit="1" customWidth="1"/>
    <col min="5" max="5" width="6.421875" style="52" bestFit="1" customWidth="1"/>
    <col min="6" max="6" width="8.28125" style="65" bestFit="1" customWidth="1"/>
    <col min="7" max="7" width="7.00390625" style="22" bestFit="1" customWidth="1"/>
    <col min="8" max="8" width="5.00390625" style="0" bestFit="1" customWidth="1"/>
    <col min="9" max="9" width="5.7109375" style="0" bestFit="1" customWidth="1"/>
    <col min="10" max="10" width="3.00390625" style="0" hidden="1" customWidth="1"/>
    <col min="11" max="11" width="5.00390625" style="0" bestFit="1" customWidth="1"/>
    <col min="12" max="12" width="5.7109375" style="0" bestFit="1" customWidth="1"/>
    <col min="13" max="13" width="7.00390625" style="0" hidden="1" customWidth="1"/>
    <col min="14" max="15" width="5.7109375" style="0" bestFit="1" customWidth="1"/>
    <col min="16" max="16" width="7.00390625" style="0" hidden="1" customWidth="1"/>
    <col min="17" max="18" width="5.7109375" style="0" bestFit="1" customWidth="1"/>
    <col min="19" max="19" width="7.00390625" style="0" hidden="1" customWidth="1"/>
    <col min="20" max="20" width="6.7109375" style="0" customWidth="1"/>
    <col min="21" max="21" width="5.7109375" style="0" bestFit="1" customWidth="1"/>
    <col min="22" max="22" width="7.00390625" style="0" hidden="1" customWidth="1"/>
    <col min="23" max="24" width="5.7109375" style="0" bestFit="1" customWidth="1"/>
    <col min="25" max="25" width="8.00390625" style="0" hidden="1" customWidth="1"/>
    <col min="26" max="26" width="5.7109375" style="0" bestFit="1" customWidth="1"/>
    <col min="27" max="27" width="7.00390625" style="27" bestFit="1" customWidth="1"/>
    <col min="28" max="28" width="8.00390625" style="0" hidden="1" customWidth="1"/>
    <col min="29" max="29" width="6.8515625" style="0" hidden="1" customWidth="1"/>
    <col min="30" max="30" width="5.28125" style="52" bestFit="1" customWidth="1"/>
    <col min="31" max="31" width="22.8515625" style="0" bestFit="1" customWidth="1"/>
    <col min="32" max="32" width="11.421875" style="52" bestFit="1" customWidth="1"/>
    <col min="33" max="33" width="4.57421875" style="52" bestFit="1" customWidth="1"/>
    <col min="34" max="16384" width="9.140625" style="0" customWidth="1"/>
  </cols>
  <sheetData>
    <row r="1" spans="1:31" ht="18.75" thickBot="1">
      <c r="A1" s="3"/>
      <c r="B1" s="3"/>
      <c r="C1" s="23" t="s">
        <v>44</v>
      </c>
      <c r="D1" s="1"/>
      <c r="E1" s="1"/>
      <c r="F1" s="61"/>
      <c r="G1" s="2"/>
      <c r="H1" s="3"/>
      <c r="I1" s="4"/>
      <c r="J1" s="3"/>
      <c r="K1" s="3"/>
      <c r="L1" s="4"/>
      <c r="M1" s="3"/>
      <c r="N1" s="3"/>
      <c r="O1" s="4"/>
      <c r="P1" s="3"/>
      <c r="Q1" s="3"/>
      <c r="R1" s="4"/>
      <c r="S1" s="3"/>
      <c r="T1" s="3"/>
      <c r="U1" s="3"/>
      <c r="V1" s="3"/>
      <c r="W1" s="3"/>
      <c r="X1" s="3"/>
      <c r="Y1" s="3"/>
      <c r="Z1" s="5"/>
      <c r="AA1" s="24"/>
      <c r="AB1" s="3"/>
      <c r="AC1" s="3"/>
      <c r="AD1" s="55"/>
      <c r="AE1" s="3"/>
    </row>
    <row r="2" spans="1:31" ht="13.5" thickTop="1">
      <c r="A2" s="9"/>
      <c r="B2" s="9"/>
      <c r="C2" s="6"/>
      <c r="D2" s="7"/>
      <c r="E2" s="8"/>
      <c r="F2" s="72">
        <v>40634</v>
      </c>
      <c r="G2" s="73"/>
      <c r="H2" s="9" t="s">
        <v>10</v>
      </c>
      <c r="I2" s="10" t="s">
        <v>10</v>
      </c>
      <c r="J2" s="9" t="s">
        <v>10</v>
      </c>
      <c r="K2" s="9" t="s">
        <v>11</v>
      </c>
      <c r="L2" s="10" t="s">
        <v>11</v>
      </c>
      <c r="M2" s="9" t="s">
        <v>11</v>
      </c>
      <c r="N2" s="9" t="s">
        <v>12</v>
      </c>
      <c r="O2" s="10" t="s">
        <v>12</v>
      </c>
      <c r="P2" s="9" t="s">
        <v>12</v>
      </c>
      <c r="Q2" s="9" t="s">
        <v>13</v>
      </c>
      <c r="R2" s="10" t="s">
        <v>13</v>
      </c>
      <c r="S2" s="9" t="s">
        <v>13</v>
      </c>
      <c r="T2" s="9" t="s">
        <v>14</v>
      </c>
      <c r="U2" s="10" t="s">
        <v>14</v>
      </c>
      <c r="V2" s="9" t="s">
        <v>14</v>
      </c>
      <c r="W2" s="9" t="s">
        <v>15</v>
      </c>
      <c r="X2" s="11" t="s">
        <v>15</v>
      </c>
      <c r="Y2" s="9" t="s">
        <v>15</v>
      </c>
      <c r="Z2" s="12" t="s">
        <v>16</v>
      </c>
      <c r="AA2" s="25" t="s">
        <v>16</v>
      </c>
      <c r="AB2" s="9"/>
      <c r="AC2" s="9" t="s">
        <v>26</v>
      </c>
      <c r="AD2" s="56"/>
      <c r="AE2" s="13"/>
    </row>
    <row r="3" spans="1:33" ht="13.5" thickBot="1">
      <c r="A3" s="21" t="s">
        <v>23</v>
      </c>
      <c r="B3" s="21" t="s">
        <v>29</v>
      </c>
      <c r="C3" s="14" t="s">
        <v>0</v>
      </c>
      <c r="D3" s="15" t="s">
        <v>17</v>
      </c>
      <c r="E3" s="15" t="s">
        <v>18</v>
      </c>
      <c r="F3" s="62" t="s">
        <v>1</v>
      </c>
      <c r="G3" s="16" t="s">
        <v>25</v>
      </c>
      <c r="H3" s="17" t="s">
        <v>19</v>
      </c>
      <c r="I3" s="18" t="s">
        <v>20</v>
      </c>
      <c r="J3" s="17"/>
      <c r="K3" s="17" t="s">
        <v>19</v>
      </c>
      <c r="L3" s="18" t="s">
        <v>20</v>
      </c>
      <c r="M3" s="17"/>
      <c r="N3" s="17" t="s">
        <v>19</v>
      </c>
      <c r="O3" s="18" t="s">
        <v>20</v>
      </c>
      <c r="P3" s="17"/>
      <c r="Q3" s="17" t="s">
        <v>19</v>
      </c>
      <c r="R3" s="18" t="s">
        <v>20</v>
      </c>
      <c r="S3" s="17"/>
      <c r="T3" s="17" t="s">
        <v>19</v>
      </c>
      <c r="U3" s="18" t="s">
        <v>20</v>
      </c>
      <c r="V3" s="17"/>
      <c r="W3" s="17" t="s">
        <v>19</v>
      </c>
      <c r="X3" s="19" t="s">
        <v>20</v>
      </c>
      <c r="Y3" s="17"/>
      <c r="Z3" s="20" t="s">
        <v>21</v>
      </c>
      <c r="AA3" s="26" t="s">
        <v>20</v>
      </c>
      <c r="AB3" s="17" t="s">
        <v>22</v>
      </c>
      <c r="AC3" s="21" t="s">
        <v>1</v>
      </c>
      <c r="AD3" s="57" t="s">
        <v>23</v>
      </c>
      <c r="AE3" s="17" t="s">
        <v>0</v>
      </c>
      <c r="AF3" s="52" t="s">
        <v>42</v>
      </c>
      <c r="AG3" s="53" t="s">
        <v>43</v>
      </c>
    </row>
    <row r="4" spans="1:33" s="40" customFormat="1" ht="16.5" customHeight="1">
      <c r="A4" s="28">
        <f aca="true" t="shared" si="0" ref="A4:A24">RANK(AB4,AB$4:AB$24)</f>
        <v>1</v>
      </c>
      <c r="B4" s="28">
        <v>25</v>
      </c>
      <c r="C4" s="29" t="s">
        <v>6</v>
      </c>
      <c r="D4" s="30" t="s">
        <v>32</v>
      </c>
      <c r="E4" s="31" t="s">
        <v>35</v>
      </c>
      <c r="F4" s="66">
        <v>2674.4</v>
      </c>
      <c r="G4" s="33">
        <v>6</v>
      </c>
      <c r="H4" s="69">
        <v>15</v>
      </c>
      <c r="I4" s="54">
        <v>20</v>
      </c>
      <c r="J4" s="36"/>
      <c r="K4" s="69">
        <v>15</v>
      </c>
      <c r="L4" s="54">
        <v>60</v>
      </c>
      <c r="M4" s="36"/>
      <c r="N4" s="69">
        <v>15</v>
      </c>
      <c r="O4" s="54">
        <v>64</v>
      </c>
      <c r="P4" s="36"/>
      <c r="Q4" s="34">
        <v>10</v>
      </c>
      <c r="R4" s="54">
        <v>50</v>
      </c>
      <c r="S4" s="36"/>
      <c r="T4" s="34">
        <v>15</v>
      </c>
      <c r="U4" s="54">
        <v>62</v>
      </c>
      <c r="V4" s="36"/>
      <c r="W4" s="34">
        <v>15</v>
      </c>
      <c r="X4" s="54">
        <v>50</v>
      </c>
      <c r="Y4" s="37"/>
      <c r="Z4" s="38">
        <f aca="true" t="shared" si="1" ref="Z4:Z24">SUM(H4,K4,N4,Q4,T4,W4)</f>
        <v>85</v>
      </c>
      <c r="AA4" s="39">
        <f aca="true" t="shared" si="2" ref="AA4:AA24">SUM(I4,L4,O4,R4,U4,X4)</f>
        <v>306</v>
      </c>
      <c r="AB4" s="35">
        <f aca="true" t="shared" si="3" ref="AB4:AB24">Z4*100000-AA4</f>
        <v>8499694</v>
      </c>
      <c r="AC4" s="39" t="e">
        <f>#REF!</f>
        <v>#REF!</v>
      </c>
      <c r="AD4" s="31">
        <f aca="true" t="shared" si="4" ref="AD4:AD24">A4</f>
        <v>1</v>
      </c>
      <c r="AE4" s="29" t="str">
        <f aca="true" t="shared" si="5" ref="AE4:AE24">C4</f>
        <v>Tummes, Boris</v>
      </c>
      <c r="AF4" s="59">
        <v>2684</v>
      </c>
      <c r="AG4" s="59">
        <v>0</v>
      </c>
    </row>
    <row r="5" spans="1:33" s="40" customFormat="1" ht="16.5" customHeight="1">
      <c r="A5" s="28">
        <f t="shared" si="0"/>
        <v>2</v>
      </c>
      <c r="B5" s="28">
        <v>27</v>
      </c>
      <c r="C5" s="29" t="s">
        <v>53</v>
      </c>
      <c r="D5" s="30" t="s">
        <v>50</v>
      </c>
      <c r="E5" s="31" t="s">
        <v>35</v>
      </c>
      <c r="F5" s="66">
        <v>2667.77</v>
      </c>
      <c r="G5" s="33">
        <v>7</v>
      </c>
      <c r="H5" s="69">
        <v>15</v>
      </c>
      <c r="I5" s="54">
        <v>19</v>
      </c>
      <c r="J5" s="36"/>
      <c r="K5" s="69">
        <v>10</v>
      </c>
      <c r="L5" s="54">
        <v>60</v>
      </c>
      <c r="M5" s="36"/>
      <c r="N5" s="69">
        <v>15</v>
      </c>
      <c r="O5" s="54">
        <v>65</v>
      </c>
      <c r="P5" s="36"/>
      <c r="Q5" s="34">
        <v>10</v>
      </c>
      <c r="R5" s="54">
        <v>50</v>
      </c>
      <c r="S5" s="36"/>
      <c r="T5" s="34">
        <v>15</v>
      </c>
      <c r="U5" s="54">
        <v>69</v>
      </c>
      <c r="V5" s="36"/>
      <c r="W5" s="34">
        <v>15</v>
      </c>
      <c r="X5" s="54">
        <v>50</v>
      </c>
      <c r="Y5" s="37"/>
      <c r="Z5" s="38">
        <f>SUM(H5,K5,N5,Q5,T5,W5)</f>
        <v>80</v>
      </c>
      <c r="AA5" s="39">
        <f>SUM(I5,L5,O5,R5,U5,X5)</f>
        <v>313</v>
      </c>
      <c r="AB5" s="35">
        <f>Z5*100000-AA5</f>
        <v>7999687</v>
      </c>
      <c r="AC5" s="39" t="e">
        <f>#REF!</f>
        <v>#REF!</v>
      </c>
      <c r="AD5" s="31">
        <f t="shared" si="4"/>
        <v>2</v>
      </c>
      <c r="AE5" s="29" t="str">
        <f>C5</f>
        <v>Van Beers, Eddy</v>
      </c>
      <c r="AF5" s="59">
        <v>2618</v>
      </c>
      <c r="AG5" s="59">
        <v>-12</v>
      </c>
    </row>
    <row r="6" spans="1:33" s="40" customFormat="1" ht="16.5" customHeight="1">
      <c r="A6" s="28">
        <f t="shared" si="0"/>
        <v>3</v>
      </c>
      <c r="B6" s="28">
        <v>22</v>
      </c>
      <c r="C6" s="29" t="s">
        <v>51</v>
      </c>
      <c r="D6" s="30" t="s">
        <v>52</v>
      </c>
      <c r="E6" s="31" t="s">
        <v>35</v>
      </c>
      <c r="F6" s="66">
        <v>2579.02</v>
      </c>
      <c r="G6" s="33">
        <v>16</v>
      </c>
      <c r="H6" s="69">
        <v>15</v>
      </c>
      <c r="I6" s="54">
        <v>20</v>
      </c>
      <c r="J6" s="36"/>
      <c r="K6" s="69">
        <v>10</v>
      </c>
      <c r="L6" s="54">
        <v>60</v>
      </c>
      <c r="M6" s="36"/>
      <c r="N6" s="70">
        <v>15</v>
      </c>
      <c r="O6" s="68">
        <v>49</v>
      </c>
      <c r="P6" s="36"/>
      <c r="Q6" s="71">
        <v>12.5</v>
      </c>
      <c r="R6" s="68">
        <v>50</v>
      </c>
      <c r="S6" s="36"/>
      <c r="T6" s="34">
        <v>14</v>
      </c>
      <c r="U6" s="54">
        <v>46</v>
      </c>
      <c r="V6" s="36"/>
      <c r="W6" s="34">
        <v>10</v>
      </c>
      <c r="X6" s="54">
        <v>50</v>
      </c>
      <c r="Y6" s="37"/>
      <c r="Z6" s="38">
        <f>SUM(H6,K6,N6,Q6,T6,W6)</f>
        <v>76.5</v>
      </c>
      <c r="AA6" s="39">
        <f>SUM(I6,L6,O6,R6,U6,X6)</f>
        <v>275</v>
      </c>
      <c r="AB6" s="35">
        <f>Z6*100000-AA6</f>
        <v>7649725</v>
      </c>
      <c r="AC6" s="39" t="e">
        <f>#REF!</f>
        <v>#REF!</v>
      </c>
      <c r="AD6" s="31">
        <f t="shared" si="4"/>
        <v>3</v>
      </c>
      <c r="AE6" s="29" t="str">
        <f>C6</f>
        <v>Selivanov, Andrey</v>
      </c>
      <c r="AF6" s="59">
        <v>2572</v>
      </c>
      <c r="AG6" s="59">
        <v>-2</v>
      </c>
    </row>
    <row r="7" spans="1:33" s="40" customFormat="1" ht="16.5" customHeight="1">
      <c r="A7" s="28">
        <f t="shared" si="0"/>
        <v>4</v>
      </c>
      <c r="B7" s="28">
        <v>28</v>
      </c>
      <c r="C7" s="29" t="s">
        <v>8</v>
      </c>
      <c r="D7" s="30" t="s">
        <v>33</v>
      </c>
      <c r="E7" s="31" t="s">
        <v>35</v>
      </c>
      <c r="F7" s="66">
        <v>2461.02</v>
      </c>
      <c r="G7" s="33">
        <v>37</v>
      </c>
      <c r="H7" s="69">
        <v>15</v>
      </c>
      <c r="I7" s="54">
        <v>19</v>
      </c>
      <c r="J7" s="36"/>
      <c r="K7" s="70">
        <v>15</v>
      </c>
      <c r="L7" s="68">
        <v>59</v>
      </c>
      <c r="M7" s="36"/>
      <c r="N7" s="69">
        <v>12</v>
      </c>
      <c r="O7" s="54">
        <v>61</v>
      </c>
      <c r="P7" s="36"/>
      <c r="Q7" s="34">
        <v>10.5</v>
      </c>
      <c r="R7" s="54">
        <v>50</v>
      </c>
      <c r="S7" s="36"/>
      <c r="T7" s="34">
        <v>8.5</v>
      </c>
      <c r="U7" s="54">
        <v>80</v>
      </c>
      <c r="V7" s="36"/>
      <c r="W7" s="71">
        <v>15</v>
      </c>
      <c r="X7" s="68">
        <v>34</v>
      </c>
      <c r="Y7" s="37"/>
      <c r="Z7" s="38">
        <f t="shared" si="1"/>
        <v>76</v>
      </c>
      <c r="AA7" s="39">
        <f t="shared" si="2"/>
        <v>303</v>
      </c>
      <c r="AB7" s="35">
        <f t="shared" si="3"/>
        <v>7599697</v>
      </c>
      <c r="AC7" s="39" t="e">
        <f>#REF!</f>
        <v>#REF!</v>
      </c>
      <c r="AD7" s="31">
        <f t="shared" si="4"/>
        <v>4</v>
      </c>
      <c r="AE7" s="29" t="str">
        <f t="shared" si="5"/>
        <v>Wissmann, Dolf</v>
      </c>
      <c r="AF7" s="59">
        <v>2566</v>
      </c>
      <c r="AG7" s="59">
        <v>22</v>
      </c>
    </row>
    <row r="8" spans="1:33" s="40" customFormat="1" ht="16.5" customHeight="1">
      <c r="A8" s="28">
        <f t="shared" si="0"/>
        <v>5</v>
      </c>
      <c r="B8" s="28">
        <v>12</v>
      </c>
      <c r="C8" s="29" t="s">
        <v>3</v>
      </c>
      <c r="D8" s="30" t="s">
        <v>32</v>
      </c>
      <c r="E8" s="31" t="s">
        <v>35</v>
      </c>
      <c r="F8" s="66">
        <v>2647.28</v>
      </c>
      <c r="G8" s="33">
        <v>10</v>
      </c>
      <c r="H8" s="69">
        <v>15</v>
      </c>
      <c r="I8" s="54">
        <v>20</v>
      </c>
      <c r="J8" s="36"/>
      <c r="K8" s="69">
        <v>8</v>
      </c>
      <c r="L8" s="54">
        <v>60</v>
      </c>
      <c r="M8" s="36"/>
      <c r="N8" s="69">
        <v>15</v>
      </c>
      <c r="O8" s="54">
        <v>83</v>
      </c>
      <c r="P8" s="36"/>
      <c r="Q8" s="34">
        <v>10.5</v>
      </c>
      <c r="R8" s="54">
        <v>44</v>
      </c>
      <c r="S8" s="36"/>
      <c r="T8" s="71">
        <v>15</v>
      </c>
      <c r="U8" s="68">
        <v>56</v>
      </c>
      <c r="V8" s="36"/>
      <c r="W8" s="34">
        <v>12.5</v>
      </c>
      <c r="X8" s="54">
        <v>50</v>
      </c>
      <c r="Y8" s="37"/>
      <c r="Z8" s="38">
        <f t="shared" si="1"/>
        <v>76</v>
      </c>
      <c r="AA8" s="39">
        <f t="shared" si="2"/>
        <v>313</v>
      </c>
      <c r="AB8" s="35">
        <f t="shared" si="3"/>
        <v>7599687</v>
      </c>
      <c r="AC8" s="39" t="e">
        <f>#REF!</f>
        <v>#REF!</v>
      </c>
      <c r="AD8" s="31">
        <f t="shared" si="4"/>
        <v>5</v>
      </c>
      <c r="AE8" s="29" t="str">
        <f t="shared" si="5"/>
        <v>Pfannkuche, Michael</v>
      </c>
      <c r="AF8" s="59">
        <v>2566</v>
      </c>
      <c r="AG8" s="59">
        <v>-18</v>
      </c>
    </row>
    <row r="9" spans="1:33" s="40" customFormat="1" ht="16.5" customHeight="1">
      <c r="A9" s="28">
        <f t="shared" si="0"/>
        <v>6</v>
      </c>
      <c r="B9" s="28">
        <v>14</v>
      </c>
      <c r="C9" s="29" t="s">
        <v>4</v>
      </c>
      <c r="D9" s="30" t="s">
        <v>32</v>
      </c>
      <c r="E9" s="31"/>
      <c r="F9" s="66">
        <v>2210.77</v>
      </c>
      <c r="G9" s="33">
        <v>134</v>
      </c>
      <c r="H9" s="69">
        <v>10</v>
      </c>
      <c r="I9" s="54">
        <v>20</v>
      </c>
      <c r="J9" s="36"/>
      <c r="K9" s="69">
        <v>10</v>
      </c>
      <c r="L9" s="54">
        <v>60</v>
      </c>
      <c r="M9" s="36"/>
      <c r="N9" s="69">
        <v>15</v>
      </c>
      <c r="O9" s="54">
        <v>77</v>
      </c>
      <c r="P9" s="36"/>
      <c r="Q9" s="34">
        <v>10</v>
      </c>
      <c r="R9" s="54">
        <v>50</v>
      </c>
      <c r="S9" s="36"/>
      <c r="T9" s="34">
        <v>10</v>
      </c>
      <c r="U9" s="54">
        <v>80</v>
      </c>
      <c r="V9" s="36"/>
      <c r="W9" s="34">
        <v>12.5</v>
      </c>
      <c r="X9" s="54">
        <v>50</v>
      </c>
      <c r="Y9" s="37"/>
      <c r="Z9" s="38">
        <f t="shared" si="1"/>
        <v>67.5</v>
      </c>
      <c r="AA9" s="39">
        <f t="shared" si="2"/>
        <v>337</v>
      </c>
      <c r="AB9" s="35">
        <f t="shared" si="3"/>
        <v>6749663</v>
      </c>
      <c r="AC9" s="39" t="e">
        <f>#REF!</f>
        <v>#REF!</v>
      </c>
      <c r="AD9" s="31">
        <f t="shared" si="4"/>
        <v>6</v>
      </c>
      <c r="AE9" s="29" t="str">
        <f t="shared" si="5"/>
        <v>Rein, Andreas</v>
      </c>
      <c r="AF9" s="59">
        <v>2454</v>
      </c>
      <c r="AG9" s="59">
        <v>55</v>
      </c>
    </row>
    <row r="10" spans="1:33" s="40" customFormat="1" ht="16.5" customHeight="1">
      <c r="A10" s="28">
        <f t="shared" si="0"/>
        <v>7</v>
      </c>
      <c r="B10" s="28">
        <v>29</v>
      </c>
      <c r="C10" s="29" t="s">
        <v>9</v>
      </c>
      <c r="D10" s="30" t="s">
        <v>32</v>
      </c>
      <c r="E10" s="31" t="s">
        <v>35</v>
      </c>
      <c r="F10" s="66">
        <v>2684.27</v>
      </c>
      <c r="G10" s="33">
        <v>5</v>
      </c>
      <c r="H10" s="70">
        <v>15</v>
      </c>
      <c r="I10" s="68">
        <v>18</v>
      </c>
      <c r="J10" s="36"/>
      <c r="K10" s="69">
        <v>10</v>
      </c>
      <c r="L10" s="54">
        <v>60</v>
      </c>
      <c r="M10" s="36"/>
      <c r="N10" s="69">
        <v>15</v>
      </c>
      <c r="O10" s="54">
        <v>51</v>
      </c>
      <c r="P10" s="36"/>
      <c r="Q10" s="34">
        <v>10</v>
      </c>
      <c r="R10" s="54">
        <v>50</v>
      </c>
      <c r="S10" s="36"/>
      <c r="T10" s="34">
        <v>4.5</v>
      </c>
      <c r="U10" s="54">
        <v>80</v>
      </c>
      <c r="V10" s="36"/>
      <c r="W10" s="34">
        <v>10</v>
      </c>
      <c r="X10" s="54">
        <v>50</v>
      </c>
      <c r="Y10" s="37"/>
      <c r="Z10" s="38">
        <f t="shared" si="1"/>
        <v>64.5</v>
      </c>
      <c r="AA10" s="39">
        <f t="shared" si="2"/>
        <v>309</v>
      </c>
      <c r="AB10" s="35">
        <f t="shared" si="3"/>
        <v>6449691</v>
      </c>
      <c r="AC10" s="39" t="e">
        <f>#REF!</f>
        <v>#REF!</v>
      </c>
      <c r="AD10" s="31">
        <f t="shared" si="4"/>
        <v>7</v>
      </c>
      <c r="AE10" s="29" t="str">
        <f t="shared" si="5"/>
        <v>Zude, Arno</v>
      </c>
      <c r="AF10" s="59">
        <v>2415</v>
      </c>
      <c r="AG10" s="59">
        <v>-62</v>
      </c>
    </row>
    <row r="11" spans="1:33" s="40" customFormat="1" ht="16.5" customHeight="1">
      <c r="A11" s="28">
        <f t="shared" si="0"/>
        <v>8</v>
      </c>
      <c r="B11" s="28">
        <v>17</v>
      </c>
      <c r="C11" s="29" t="s">
        <v>5</v>
      </c>
      <c r="D11" s="30" t="s">
        <v>32</v>
      </c>
      <c r="E11" s="31" t="s">
        <v>36</v>
      </c>
      <c r="F11" s="66">
        <v>2232.19</v>
      </c>
      <c r="G11" s="33">
        <v>130</v>
      </c>
      <c r="H11" s="69">
        <v>15</v>
      </c>
      <c r="I11" s="54">
        <v>20</v>
      </c>
      <c r="J11" s="36"/>
      <c r="K11" s="69">
        <v>5</v>
      </c>
      <c r="L11" s="54">
        <v>60</v>
      </c>
      <c r="M11" s="36"/>
      <c r="N11" s="69">
        <v>13</v>
      </c>
      <c r="O11" s="54">
        <v>100</v>
      </c>
      <c r="P11" s="36"/>
      <c r="Q11" s="34">
        <v>6.5</v>
      </c>
      <c r="R11" s="54">
        <v>50</v>
      </c>
      <c r="S11" s="36"/>
      <c r="T11" s="34">
        <v>15</v>
      </c>
      <c r="U11" s="54">
        <v>79</v>
      </c>
      <c r="V11" s="36"/>
      <c r="W11" s="34">
        <v>10</v>
      </c>
      <c r="X11" s="54">
        <v>50</v>
      </c>
      <c r="Y11" s="37"/>
      <c r="Z11" s="38">
        <f t="shared" si="1"/>
        <v>64.5</v>
      </c>
      <c r="AA11" s="39">
        <f t="shared" si="2"/>
        <v>359</v>
      </c>
      <c r="AB11" s="35">
        <f t="shared" si="3"/>
        <v>6449641</v>
      </c>
      <c r="AC11" s="39" t="e">
        <f>#REF!</f>
        <v>#REF!</v>
      </c>
      <c r="AD11" s="31">
        <f t="shared" si="4"/>
        <v>8</v>
      </c>
      <c r="AE11" s="29" t="str">
        <f t="shared" si="5"/>
        <v>Schäfer, Ronald</v>
      </c>
      <c r="AF11" s="59">
        <v>2415</v>
      </c>
      <c r="AG11" s="59">
        <v>43</v>
      </c>
    </row>
    <row r="12" spans="1:33" s="40" customFormat="1" ht="16.5" customHeight="1">
      <c r="A12" s="28">
        <f t="shared" si="0"/>
        <v>9</v>
      </c>
      <c r="B12" s="28">
        <v>2</v>
      </c>
      <c r="C12" s="29" t="s">
        <v>45</v>
      </c>
      <c r="D12" s="30" t="s">
        <v>32</v>
      </c>
      <c r="E12" s="31" t="s">
        <v>27</v>
      </c>
      <c r="F12" s="66">
        <v>2258.93</v>
      </c>
      <c r="G12" s="33">
        <v>114</v>
      </c>
      <c r="H12" s="69">
        <v>15</v>
      </c>
      <c r="I12" s="54">
        <v>20</v>
      </c>
      <c r="J12" s="36"/>
      <c r="K12" s="69">
        <v>5</v>
      </c>
      <c r="L12" s="54">
        <v>60</v>
      </c>
      <c r="M12" s="36"/>
      <c r="N12" s="69">
        <v>12</v>
      </c>
      <c r="O12" s="54">
        <v>69</v>
      </c>
      <c r="P12" s="36"/>
      <c r="Q12" s="34">
        <v>8</v>
      </c>
      <c r="R12" s="54">
        <v>50</v>
      </c>
      <c r="S12" s="36"/>
      <c r="T12" s="34">
        <v>8</v>
      </c>
      <c r="U12" s="54">
        <v>80</v>
      </c>
      <c r="V12" s="36"/>
      <c r="W12" s="34">
        <v>7.5</v>
      </c>
      <c r="X12" s="54">
        <v>50</v>
      </c>
      <c r="Y12" s="37"/>
      <c r="Z12" s="38">
        <f>SUM(H12,K12,N12,Q12,T12,W12)</f>
        <v>55.5</v>
      </c>
      <c r="AA12" s="39">
        <f>SUM(I12,L12,O12,R12,U12,X12)</f>
        <v>329</v>
      </c>
      <c r="AB12" s="35">
        <f>Z12*100000-AA12</f>
        <v>5549671</v>
      </c>
      <c r="AC12" s="39" t="e">
        <f>#REF!</f>
        <v>#REF!</v>
      </c>
      <c r="AD12" s="31">
        <f>A12</f>
        <v>9</v>
      </c>
      <c r="AE12" s="29" t="str">
        <f>C12</f>
        <v>Ahmels, Christian</v>
      </c>
      <c r="AF12" s="59">
        <v>2297</v>
      </c>
      <c r="AG12" s="59">
        <v>10</v>
      </c>
    </row>
    <row r="13" spans="1:33" s="40" customFormat="1" ht="16.5" customHeight="1">
      <c r="A13" s="28">
        <f t="shared" si="0"/>
        <v>10</v>
      </c>
      <c r="B13" s="28">
        <v>12</v>
      </c>
      <c r="C13" s="29" t="s">
        <v>49</v>
      </c>
      <c r="D13" s="30" t="s">
        <v>50</v>
      </c>
      <c r="E13" s="31" t="s">
        <v>27</v>
      </c>
      <c r="F13" s="66">
        <v>2219.32</v>
      </c>
      <c r="G13" s="33">
        <v>132</v>
      </c>
      <c r="H13" s="69">
        <v>15</v>
      </c>
      <c r="I13" s="54">
        <v>20</v>
      </c>
      <c r="J13" s="36"/>
      <c r="K13" s="69">
        <v>5</v>
      </c>
      <c r="L13" s="54">
        <v>60</v>
      </c>
      <c r="M13" s="36"/>
      <c r="N13" s="69">
        <v>15</v>
      </c>
      <c r="O13" s="54">
        <v>62</v>
      </c>
      <c r="P13" s="36"/>
      <c r="Q13" s="34">
        <v>7</v>
      </c>
      <c r="R13" s="54">
        <v>50</v>
      </c>
      <c r="S13" s="36"/>
      <c r="T13" s="34">
        <v>4.5</v>
      </c>
      <c r="U13" s="54">
        <v>80</v>
      </c>
      <c r="V13" s="36"/>
      <c r="W13" s="34">
        <v>7.5</v>
      </c>
      <c r="X13" s="54">
        <v>50</v>
      </c>
      <c r="Y13" s="37"/>
      <c r="Z13" s="38">
        <f>SUM(H13,K13,N13,Q13,T13,W13)</f>
        <v>54</v>
      </c>
      <c r="AA13" s="39">
        <f>SUM(I13,L13,O13,R13,U13,X13)</f>
        <v>322</v>
      </c>
      <c r="AB13" s="35">
        <f>Z13*100000-AA13</f>
        <v>5399678</v>
      </c>
      <c r="AC13" s="39" t="e">
        <f>#REF!</f>
        <v>#REF!</v>
      </c>
      <c r="AD13" s="31">
        <f t="shared" si="4"/>
        <v>10</v>
      </c>
      <c r="AE13" s="29" t="str">
        <f>C13</f>
        <v>Ooms, Andy</v>
      </c>
      <c r="AF13" s="59">
        <v>2277</v>
      </c>
      <c r="AG13" s="59">
        <v>14</v>
      </c>
    </row>
    <row r="14" spans="1:33" s="40" customFormat="1" ht="16.5" customHeight="1">
      <c r="A14" s="28">
        <f t="shared" si="0"/>
        <v>11</v>
      </c>
      <c r="B14" s="28">
        <v>22</v>
      </c>
      <c r="C14" s="29" t="s">
        <v>30</v>
      </c>
      <c r="D14" s="30" t="s">
        <v>31</v>
      </c>
      <c r="E14" s="31" t="s">
        <v>36</v>
      </c>
      <c r="F14" s="66">
        <v>2399.13</v>
      </c>
      <c r="G14" s="33">
        <v>58</v>
      </c>
      <c r="H14" s="69">
        <v>0</v>
      </c>
      <c r="I14" s="54">
        <v>20</v>
      </c>
      <c r="J14" s="36"/>
      <c r="K14" s="69">
        <v>9</v>
      </c>
      <c r="L14" s="54">
        <v>60</v>
      </c>
      <c r="M14" s="36"/>
      <c r="N14" s="69">
        <v>13</v>
      </c>
      <c r="O14" s="54">
        <v>74</v>
      </c>
      <c r="P14" s="36"/>
      <c r="Q14" s="34">
        <v>10</v>
      </c>
      <c r="R14" s="54">
        <v>50</v>
      </c>
      <c r="S14" s="36"/>
      <c r="T14" s="34">
        <v>10</v>
      </c>
      <c r="U14" s="54">
        <v>80</v>
      </c>
      <c r="V14" s="36"/>
      <c r="W14" s="34">
        <v>10</v>
      </c>
      <c r="X14" s="54">
        <v>50</v>
      </c>
      <c r="Y14" s="37"/>
      <c r="Z14" s="38">
        <f t="shared" si="1"/>
        <v>52</v>
      </c>
      <c r="AA14" s="39">
        <f t="shared" si="2"/>
        <v>334</v>
      </c>
      <c r="AB14" s="35">
        <f t="shared" si="3"/>
        <v>5199666</v>
      </c>
      <c r="AC14" s="39" t="e">
        <f>#REF!</f>
        <v>#REF!</v>
      </c>
      <c r="AD14" s="31">
        <f t="shared" si="4"/>
        <v>11</v>
      </c>
      <c r="AE14" s="29" t="str">
        <f t="shared" si="5"/>
        <v>Sivic, Klemen</v>
      </c>
      <c r="AF14" s="59">
        <v>2251</v>
      </c>
      <c r="AG14" s="59">
        <v>-35</v>
      </c>
    </row>
    <row r="15" spans="1:33" s="40" customFormat="1" ht="16.5" customHeight="1">
      <c r="A15" s="28">
        <f t="shared" si="0"/>
        <v>12</v>
      </c>
      <c r="B15" s="28">
        <v>12</v>
      </c>
      <c r="C15" s="29" t="s">
        <v>39</v>
      </c>
      <c r="D15" s="30" t="s">
        <v>32</v>
      </c>
      <c r="E15" s="31" t="s">
        <v>36</v>
      </c>
      <c r="F15" s="66">
        <v>2191.83</v>
      </c>
      <c r="G15" s="33">
        <v>142</v>
      </c>
      <c r="H15" s="69">
        <v>5</v>
      </c>
      <c r="I15" s="54">
        <v>20</v>
      </c>
      <c r="J15" s="36"/>
      <c r="K15" s="69">
        <v>12</v>
      </c>
      <c r="L15" s="54">
        <v>52</v>
      </c>
      <c r="M15" s="36"/>
      <c r="N15" s="69">
        <v>11</v>
      </c>
      <c r="O15" s="54">
        <v>100</v>
      </c>
      <c r="P15" s="36"/>
      <c r="Q15" s="34">
        <v>8</v>
      </c>
      <c r="R15" s="54">
        <v>50</v>
      </c>
      <c r="S15" s="36"/>
      <c r="T15" s="34">
        <v>2.5</v>
      </c>
      <c r="U15" s="54">
        <v>80</v>
      </c>
      <c r="V15" s="36"/>
      <c r="W15" s="34">
        <v>10</v>
      </c>
      <c r="X15" s="54">
        <v>50</v>
      </c>
      <c r="Y15" s="37"/>
      <c r="Z15" s="38">
        <f t="shared" si="1"/>
        <v>48.5</v>
      </c>
      <c r="AA15" s="39">
        <f t="shared" si="2"/>
        <v>352</v>
      </c>
      <c r="AB15" s="35">
        <f t="shared" si="3"/>
        <v>4849648</v>
      </c>
      <c r="AC15" s="39" t="e">
        <f>#REF!</f>
        <v>#REF!</v>
      </c>
      <c r="AD15" s="31">
        <f t="shared" si="4"/>
        <v>12</v>
      </c>
      <c r="AE15" s="29" t="str">
        <f t="shared" si="5"/>
        <v>Neef, Wilfried</v>
      </c>
      <c r="AF15" s="59">
        <v>2205</v>
      </c>
      <c r="AG15" s="59">
        <v>4</v>
      </c>
    </row>
    <row r="16" spans="1:33" s="40" customFormat="1" ht="16.5" customHeight="1">
      <c r="A16" s="28">
        <f t="shared" si="0"/>
        <v>13</v>
      </c>
      <c r="B16" s="28">
        <v>2</v>
      </c>
      <c r="C16" s="29" t="s">
        <v>28</v>
      </c>
      <c r="D16" s="30" t="s">
        <v>33</v>
      </c>
      <c r="E16" s="31" t="s">
        <v>34</v>
      </c>
      <c r="F16" s="66">
        <v>2241.83</v>
      </c>
      <c r="G16" s="33">
        <v>124</v>
      </c>
      <c r="H16" s="69">
        <v>15</v>
      </c>
      <c r="I16" s="54">
        <v>20</v>
      </c>
      <c r="J16" s="36"/>
      <c r="K16" s="69">
        <v>5</v>
      </c>
      <c r="L16" s="54">
        <v>60</v>
      </c>
      <c r="M16" s="36"/>
      <c r="N16" s="69">
        <v>4</v>
      </c>
      <c r="O16" s="54">
        <v>100</v>
      </c>
      <c r="P16" s="36"/>
      <c r="Q16" s="34">
        <v>7</v>
      </c>
      <c r="R16" s="54">
        <v>50</v>
      </c>
      <c r="S16" s="36"/>
      <c r="T16" s="34">
        <v>4</v>
      </c>
      <c r="U16" s="54">
        <v>80</v>
      </c>
      <c r="V16" s="36"/>
      <c r="W16" s="34">
        <v>12.5</v>
      </c>
      <c r="X16" s="54">
        <v>50</v>
      </c>
      <c r="Y16" s="37"/>
      <c r="Z16" s="38">
        <f t="shared" si="1"/>
        <v>47.5</v>
      </c>
      <c r="AA16" s="39">
        <f t="shared" si="2"/>
        <v>360</v>
      </c>
      <c r="AB16" s="35">
        <f t="shared" si="3"/>
        <v>4749640</v>
      </c>
      <c r="AC16" s="39" t="e">
        <f>#REF!</f>
        <v>#REF!</v>
      </c>
      <c r="AD16" s="31">
        <f t="shared" si="4"/>
        <v>13</v>
      </c>
      <c r="AE16" s="29" t="str">
        <f t="shared" si="5"/>
        <v>Boer, Johan de</v>
      </c>
      <c r="AF16" s="59">
        <v>2191</v>
      </c>
      <c r="AG16" s="59">
        <v>-11</v>
      </c>
    </row>
    <row r="17" spans="1:33" s="40" customFormat="1" ht="16.5" customHeight="1">
      <c r="A17" s="28">
        <f t="shared" si="0"/>
        <v>14</v>
      </c>
      <c r="B17" s="28">
        <v>2</v>
      </c>
      <c r="C17" s="29" t="s">
        <v>46</v>
      </c>
      <c r="D17" s="30" t="s">
        <v>32</v>
      </c>
      <c r="E17" s="31" t="s">
        <v>27</v>
      </c>
      <c r="F17" s="66">
        <v>2106.45</v>
      </c>
      <c r="G17" s="33">
        <v>188</v>
      </c>
      <c r="H17" s="69">
        <v>10</v>
      </c>
      <c r="I17" s="54">
        <v>20</v>
      </c>
      <c r="J17" s="36"/>
      <c r="K17" s="69">
        <v>0</v>
      </c>
      <c r="L17" s="54">
        <v>60</v>
      </c>
      <c r="M17" s="36"/>
      <c r="N17" s="69">
        <v>15</v>
      </c>
      <c r="O17" s="54">
        <v>75</v>
      </c>
      <c r="P17" s="36"/>
      <c r="Q17" s="34">
        <v>5.5</v>
      </c>
      <c r="R17" s="54">
        <v>50</v>
      </c>
      <c r="S17" s="36"/>
      <c r="T17" s="34">
        <v>4.5</v>
      </c>
      <c r="U17" s="54">
        <v>80</v>
      </c>
      <c r="V17" s="36"/>
      <c r="W17" s="34">
        <v>7.5</v>
      </c>
      <c r="X17" s="54">
        <v>50</v>
      </c>
      <c r="Y17" s="37"/>
      <c r="Z17" s="38">
        <f>SUM(H17,K17,N17,Q17,T17,W17)</f>
        <v>42.5</v>
      </c>
      <c r="AA17" s="39">
        <f>SUM(I17,L17,O17,R17,U17,X17)</f>
        <v>335</v>
      </c>
      <c r="AB17" s="35">
        <f>Z17*100000-AA17</f>
        <v>4249665</v>
      </c>
      <c r="AC17" s="39" t="e">
        <f>#REF!</f>
        <v>#REF!</v>
      </c>
      <c r="AD17" s="31">
        <f t="shared" si="4"/>
        <v>14</v>
      </c>
      <c r="AE17" s="29" t="str">
        <f>C17</f>
        <v>Banaszek, Marcin</v>
      </c>
      <c r="AF17" s="59">
        <v>2125</v>
      </c>
      <c r="AG17" s="59">
        <v>6</v>
      </c>
    </row>
    <row r="18" spans="1:33" s="40" customFormat="1" ht="16.5" customHeight="1">
      <c r="A18" s="28">
        <f t="shared" si="0"/>
        <v>15</v>
      </c>
      <c r="B18" s="28">
        <v>12</v>
      </c>
      <c r="C18" s="29" t="s">
        <v>48</v>
      </c>
      <c r="D18" s="30" t="s">
        <v>32</v>
      </c>
      <c r="E18" s="31" t="s">
        <v>27</v>
      </c>
      <c r="F18" s="67" t="s">
        <v>40</v>
      </c>
      <c r="G18" s="33" t="s">
        <v>40</v>
      </c>
      <c r="H18" s="69">
        <v>5</v>
      </c>
      <c r="I18" s="54">
        <v>20</v>
      </c>
      <c r="J18" s="36"/>
      <c r="K18" s="69">
        <v>5</v>
      </c>
      <c r="L18" s="54">
        <v>60</v>
      </c>
      <c r="M18" s="36"/>
      <c r="N18" s="69">
        <v>11</v>
      </c>
      <c r="O18" s="54">
        <v>86</v>
      </c>
      <c r="P18" s="36"/>
      <c r="Q18" s="34">
        <v>5</v>
      </c>
      <c r="R18" s="54">
        <v>50</v>
      </c>
      <c r="S18" s="36"/>
      <c r="T18" s="34">
        <v>8</v>
      </c>
      <c r="U18" s="54">
        <v>79</v>
      </c>
      <c r="V18" s="36"/>
      <c r="W18" s="34">
        <v>7.5</v>
      </c>
      <c r="X18" s="54">
        <v>50</v>
      </c>
      <c r="Y18" s="37"/>
      <c r="Z18" s="38">
        <f t="shared" si="1"/>
        <v>41.5</v>
      </c>
      <c r="AA18" s="39">
        <f t="shared" si="2"/>
        <v>345</v>
      </c>
      <c r="AB18" s="35">
        <f t="shared" si="3"/>
        <v>4149655</v>
      </c>
      <c r="AC18" s="39" t="e">
        <f>#REF!</f>
        <v>#REF!</v>
      </c>
      <c r="AD18" s="31">
        <f t="shared" si="4"/>
        <v>15</v>
      </c>
      <c r="AE18" s="29" t="str">
        <f t="shared" si="5"/>
        <v>Loßin, Sven-Hendrik</v>
      </c>
      <c r="AF18" s="59">
        <v>2112</v>
      </c>
      <c r="AG18" s="59" t="s">
        <v>40</v>
      </c>
    </row>
    <row r="19" spans="1:33" s="40" customFormat="1" ht="16.5" customHeight="1">
      <c r="A19" s="28">
        <f t="shared" si="0"/>
        <v>16</v>
      </c>
      <c r="B19" s="28">
        <v>27</v>
      </c>
      <c r="C19" s="29" t="s">
        <v>7</v>
      </c>
      <c r="D19" s="30" t="s">
        <v>32</v>
      </c>
      <c r="E19" s="31"/>
      <c r="F19" s="66">
        <v>2115.29</v>
      </c>
      <c r="G19" s="33">
        <v>182</v>
      </c>
      <c r="H19" s="69">
        <v>10</v>
      </c>
      <c r="I19" s="54">
        <v>20</v>
      </c>
      <c r="J19" s="36"/>
      <c r="K19" s="69">
        <v>0</v>
      </c>
      <c r="L19" s="54">
        <v>60</v>
      </c>
      <c r="M19" s="36"/>
      <c r="N19" s="69">
        <v>8</v>
      </c>
      <c r="O19" s="54">
        <v>90</v>
      </c>
      <c r="P19" s="36"/>
      <c r="Q19" s="34">
        <v>3.5</v>
      </c>
      <c r="R19" s="54">
        <v>50</v>
      </c>
      <c r="S19" s="36"/>
      <c r="T19" s="34">
        <v>7</v>
      </c>
      <c r="U19" s="54">
        <v>80</v>
      </c>
      <c r="V19" s="36"/>
      <c r="W19" s="34">
        <v>7.5</v>
      </c>
      <c r="X19" s="54">
        <v>50</v>
      </c>
      <c r="Y19" s="37"/>
      <c r="Z19" s="38">
        <f t="shared" si="1"/>
        <v>36</v>
      </c>
      <c r="AA19" s="39">
        <f t="shared" si="2"/>
        <v>350</v>
      </c>
      <c r="AB19" s="35">
        <f t="shared" si="3"/>
        <v>3599650</v>
      </c>
      <c r="AC19" s="39" t="e">
        <f>#REF!</f>
        <v>#REF!</v>
      </c>
      <c r="AD19" s="31">
        <f t="shared" si="4"/>
        <v>16</v>
      </c>
      <c r="AE19" s="29" t="str">
        <f t="shared" si="5"/>
        <v>Walther, Thomas</v>
      </c>
      <c r="AF19" s="59">
        <v>2040</v>
      </c>
      <c r="AG19" s="59">
        <v>-17</v>
      </c>
    </row>
    <row r="20" spans="1:33" s="40" customFormat="1" ht="16.5" customHeight="1">
      <c r="A20" s="28">
        <f t="shared" si="0"/>
        <v>17</v>
      </c>
      <c r="B20" s="28">
        <v>3</v>
      </c>
      <c r="C20" s="29" t="s">
        <v>2</v>
      </c>
      <c r="D20" s="30" t="s">
        <v>32</v>
      </c>
      <c r="E20" s="31"/>
      <c r="F20" s="66">
        <v>2253.22</v>
      </c>
      <c r="G20" s="33">
        <v>116</v>
      </c>
      <c r="H20" s="69">
        <v>5</v>
      </c>
      <c r="I20" s="54">
        <v>20</v>
      </c>
      <c r="J20" s="36"/>
      <c r="K20" s="69">
        <v>0</v>
      </c>
      <c r="L20" s="54">
        <v>60</v>
      </c>
      <c r="M20" s="36"/>
      <c r="N20" s="69">
        <v>11</v>
      </c>
      <c r="O20" s="54">
        <v>93</v>
      </c>
      <c r="P20" s="36"/>
      <c r="Q20" s="34">
        <v>5.5</v>
      </c>
      <c r="R20" s="54">
        <v>50</v>
      </c>
      <c r="S20" s="36"/>
      <c r="T20" s="34">
        <v>2.5</v>
      </c>
      <c r="U20" s="54">
        <v>80</v>
      </c>
      <c r="V20" s="36"/>
      <c r="W20" s="34">
        <v>10</v>
      </c>
      <c r="X20" s="54">
        <v>50</v>
      </c>
      <c r="Y20" s="37"/>
      <c r="Z20" s="38">
        <f t="shared" si="1"/>
        <v>34</v>
      </c>
      <c r="AA20" s="39">
        <f t="shared" si="2"/>
        <v>353</v>
      </c>
      <c r="AB20" s="35">
        <f t="shared" si="3"/>
        <v>3399647</v>
      </c>
      <c r="AC20" s="39" t="e">
        <f>#REF!</f>
        <v>#REF!</v>
      </c>
      <c r="AD20" s="31">
        <f t="shared" si="4"/>
        <v>17</v>
      </c>
      <c r="AE20" s="29" t="str">
        <f t="shared" si="5"/>
        <v>Czeremin, Claus</v>
      </c>
      <c r="AF20" s="59">
        <v>2014</v>
      </c>
      <c r="AG20" s="59">
        <v>-54</v>
      </c>
    </row>
    <row r="21" spans="1:33" s="40" customFormat="1" ht="16.5" customHeight="1">
      <c r="A21" s="28">
        <f t="shared" si="0"/>
        <v>18</v>
      </c>
      <c r="B21" s="28">
        <v>12</v>
      </c>
      <c r="C21" s="29" t="s">
        <v>37</v>
      </c>
      <c r="D21" s="30" t="s">
        <v>38</v>
      </c>
      <c r="E21" s="31" t="s">
        <v>27</v>
      </c>
      <c r="F21" s="66">
        <v>1693.82</v>
      </c>
      <c r="G21" s="33">
        <v>467</v>
      </c>
      <c r="H21" s="69">
        <v>5</v>
      </c>
      <c r="I21" s="54">
        <v>20</v>
      </c>
      <c r="J21" s="36"/>
      <c r="K21" s="69">
        <v>0</v>
      </c>
      <c r="L21" s="54">
        <v>60</v>
      </c>
      <c r="M21" s="36"/>
      <c r="N21" s="69">
        <v>8</v>
      </c>
      <c r="O21" s="54">
        <v>100</v>
      </c>
      <c r="P21" s="36"/>
      <c r="Q21" s="34">
        <v>3.5</v>
      </c>
      <c r="R21" s="54">
        <v>50</v>
      </c>
      <c r="S21" s="36"/>
      <c r="T21" s="34">
        <v>7</v>
      </c>
      <c r="U21" s="54">
        <v>80</v>
      </c>
      <c r="V21" s="36"/>
      <c r="W21" s="34">
        <v>5</v>
      </c>
      <c r="X21" s="54">
        <v>50</v>
      </c>
      <c r="Y21" s="37"/>
      <c r="Z21" s="38">
        <f t="shared" si="1"/>
        <v>28.5</v>
      </c>
      <c r="AA21" s="39">
        <f t="shared" si="2"/>
        <v>360</v>
      </c>
      <c r="AB21" s="35">
        <f t="shared" si="3"/>
        <v>2849640</v>
      </c>
      <c r="AC21" s="39" t="e">
        <f>#REF!</f>
        <v>#REF!</v>
      </c>
      <c r="AD21" s="31">
        <f t="shared" si="4"/>
        <v>18</v>
      </c>
      <c r="AE21" s="29" t="str">
        <f t="shared" si="5"/>
        <v>Kalinin, Andrej</v>
      </c>
      <c r="AF21" s="59">
        <v>1942</v>
      </c>
      <c r="AG21" s="59">
        <v>60</v>
      </c>
    </row>
    <row r="22" spans="1:33" s="40" customFormat="1" ht="16.5" customHeight="1">
      <c r="A22" s="28">
        <f t="shared" si="0"/>
        <v>19</v>
      </c>
      <c r="B22" s="28">
        <v>25</v>
      </c>
      <c r="C22" s="29" t="s">
        <v>41</v>
      </c>
      <c r="D22" s="30" t="s">
        <v>32</v>
      </c>
      <c r="E22" s="31" t="s">
        <v>27</v>
      </c>
      <c r="F22" s="67" t="s">
        <v>40</v>
      </c>
      <c r="G22" s="33" t="s">
        <v>40</v>
      </c>
      <c r="H22" s="69">
        <v>0</v>
      </c>
      <c r="I22" s="54">
        <v>20</v>
      </c>
      <c r="J22" s="36"/>
      <c r="K22" s="69">
        <v>5</v>
      </c>
      <c r="L22" s="54">
        <v>60</v>
      </c>
      <c r="M22" s="36"/>
      <c r="N22" s="69">
        <v>11</v>
      </c>
      <c r="O22" s="54">
        <v>62</v>
      </c>
      <c r="P22" s="36"/>
      <c r="Q22" s="34">
        <v>5</v>
      </c>
      <c r="R22" s="54">
        <v>50</v>
      </c>
      <c r="S22" s="36"/>
      <c r="T22" s="34">
        <v>0</v>
      </c>
      <c r="U22" s="54">
        <v>80</v>
      </c>
      <c r="V22" s="36"/>
      <c r="W22" s="34">
        <v>2.5</v>
      </c>
      <c r="X22" s="54">
        <v>50</v>
      </c>
      <c r="Y22" s="37"/>
      <c r="Z22" s="38">
        <f>SUM(H22,K22,N22,Q22,T22,W22)</f>
        <v>23.5</v>
      </c>
      <c r="AA22" s="39">
        <f>SUM(I22,L22,O22,R22,U22,X22)</f>
        <v>322</v>
      </c>
      <c r="AB22" s="35">
        <f>Z22*100000-AA22</f>
        <v>2349678</v>
      </c>
      <c r="AC22" s="39" t="e">
        <f>#REF!</f>
        <v>#REF!</v>
      </c>
      <c r="AD22" s="31">
        <f t="shared" si="4"/>
        <v>19</v>
      </c>
      <c r="AE22" s="29" t="str">
        <f>C22</f>
        <v>Thannheiser, Thomas</v>
      </c>
      <c r="AF22" s="59">
        <v>1876</v>
      </c>
      <c r="AG22" s="59" t="s">
        <v>40</v>
      </c>
    </row>
    <row r="23" spans="1:33" s="40" customFormat="1" ht="16.5" customHeight="1">
      <c r="A23" s="28">
        <f t="shared" si="0"/>
        <v>20</v>
      </c>
      <c r="B23" s="28">
        <v>22</v>
      </c>
      <c r="C23" s="29" t="s">
        <v>54</v>
      </c>
      <c r="D23" s="30" t="s">
        <v>32</v>
      </c>
      <c r="E23" s="31" t="s">
        <v>27</v>
      </c>
      <c r="F23" s="66">
        <v>1798.32</v>
      </c>
      <c r="G23" s="33">
        <v>402</v>
      </c>
      <c r="H23" s="69">
        <v>5</v>
      </c>
      <c r="I23" s="54">
        <v>20</v>
      </c>
      <c r="J23" s="36"/>
      <c r="K23" s="69">
        <v>0</v>
      </c>
      <c r="L23" s="54">
        <v>60</v>
      </c>
      <c r="M23" s="36"/>
      <c r="N23" s="69">
        <v>3</v>
      </c>
      <c r="O23" s="54">
        <v>100</v>
      </c>
      <c r="P23" s="36"/>
      <c r="Q23" s="34">
        <v>3</v>
      </c>
      <c r="R23" s="54">
        <v>50</v>
      </c>
      <c r="S23" s="36"/>
      <c r="T23" s="34">
        <v>2</v>
      </c>
      <c r="U23" s="54">
        <v>80</v>
      </c>
      <c r="V23" s="36"/>
      <c r="W23" s="34">
        <v>5</v>
      </c>
      <c r="X23" s="54">
        <v>50</v>
      </c>
      <c r="Y23" s="37"/>
      <c r="Z23" s="38">
        <f>SUM(H23,K23,N23,Q23,T23,W23)</f>
        <v>18</v>
      </c>
      <c r="AA23" s="39">
        <f>SUM(I23,L23,O23,R23,U23,X23)</f>
        <v>360</v>
      </c>
      <c r="AB23" s="35">
        <f>Z23*100000-AA23</f>
        <v>1799640</v>
      </c>
      <c r="AC23" s="39" t="e">
        <f>#REF!</f>
        <v>#REF!</v>
      </c>
      <c r="AD23" s="31">
        <f t="shared" si="4"/>
        <v>20</v>
      </c>
      <c r="AE23" s="29" t="str">
        <f>C23</f>
        <v>Sieberg, Rolf</v>
      </c>
      <c r="AF23" s="59">
        <v>1803</v>
      </c>
      <c r="AG23" s="59">
        <v>2</v>
      </c>
    </row>
    <row r="24" spans="1:33" s="40" customFormat="1" ht="16.5" customHeight="1">
      <c r="A24" s="28">
        <f t="shared" si="0"/>
        <v>21</v>
      </c>
      <c r="B24" s="28">
        <v>12</v>
      </c>
      <c r="C24" s="29" t="s">
        <v>47</v>
      </c>
      <c r="D24" s="30" t="s">
        <v>32</v>
      </c>
      <c r="E24" s="31" t="s">
        <v>27</v>
      </c>
      <c r="F24" s="67" t="s">
        <v>40</v>
      </c>
      <c r="G24" s="33" t="s">
        <v>40</v>
      </c>
      <c r="H24" s="69">
        <v>0</v>
      </c>
      <c r="I24" s="54">
        <v>20</v>
      </c>
      <c r="J24" s="36"/>
      <c r="K24" s="69">
        <v>0</v>
      </c>
      <c r="L24" s="54">
        <v>60</v>
      </c>
      <c r="M24" s="36"/>
      <c r="N24" s="69">
        <v>8</v>
      </c>
      <c r="O24" s="54">
        <v>100</v>
      </c>
      <c r="P24" s="36"/>
      <c r="Q24" s="34">
        <v>3</v>
      </c>
      <c r="R24" s="54">
        <v>50</v>
      </c>
      <c r="S24" s="36"/>
      <c r="T24" s="34">
        <v>2</v>
      </c>
      <c r="U24" s="54">
        <v>80</v>
      </c>
      <c r="V24" s="36"/>
      <c r="W24" s="34">
        <v>2.5</v>
      </c>
      <c r="X24" s="54">
        <v>49</v>
      </c>
      <c r="Y24" s="37"/>
      <c r="Z24" s="38">
        <f>SUM(H24,K24,N24,Q24,T24,W24)</f>
        <v>15.5</v>
      </c>
      <c r="AA24" s="39">
        <f>SUM(I24,L24,O24,R24,U24,X24)</f>
        <v>359</v>
      </c>
      <c r="AB24" s="35">
        <f>Z24*100000-AA24</f>
        <v>1549641</v>
      </c>
      <c r="AC24" s="39" t="e">
        <f>#REF!</f>
        <v>#REF!</v>
      </c>
      <c r="AD24" s="31">
        <f t="shared" si="4"/>
        <v>21</v>
      </c>
      <c r="AE24" s="29" t="str">
        <f>C24</f>
        <v>Eilert, Marius</v>
      </c>
      <c r="AF24" s="59">
        <v>1771</v>
      </c>
      <c r="AG24" s="59" t="s">
        <v>40</v>
      </c>
    </row>
    <row r="25" spans="1:33" s="40" customFormat="1" ht="16.5" customHeight="1">
      <c r="A25" s="28"/>
      <c r="B25" s="28"/>
      <c r="C25" s="29"/>
      <c r="D25" s="30"/>
      <c r="E25" s="31"/>
      <c r="F25" s="32"/>
      <c r="G25" s="33"/>
      <c r="H25" s="34"/>
      <c r="I25" s="54"/>
      <c r="J25" s="36"/>
      <c r="K25" s="34"/>
      <c r="L25" s="54"/>
      <c r="M25" s="36"/>
      <c r="N25" s="34"/>
      <c r="O25" s="54"/>
      <c r="P25" s="36"/>
      <c r="Q25" s="34"/>
      <c r="R25" s="54"/>
      <c r="S25" s="36"/>
      <c r="T25" s="34"/>
      <c r="U25" s="54"/>
      <c r="V25" s="36"/>
      <c r="W25" s="34"/>
      <c r="X25" s="54"/>
      <c r="Y25" s="37"/>
      <c r="Z25" s="38"/>
      <c r="AA25" s="39"/>
      <c r="AB25" s="35"/>
      <c r="AC25" s="39"/>
      <c r="AD25" s="31"/>
      <c r="AE25" s="29"/>
      <c r="AF25" s="59"/>
      <c r="AG25" s="59"/>
    </row>
    <row r="26" spans="1:33" s="40" customFormat="1" ht="15">
      <c r="A26" s="38"/>
      <c r="B26" s="38"/>
      <c r="C26" s="29" t="s">
        <v>24</v>
      </c>
      <c r="F26" s="63">
        <f>AVERAGE(F4:F24)</f>
        <v>2301.9366666666665</v>
      </c>
      <c r="G26" s="22">
        <f>AVERAGE(G4:G24)</f>
        <v>126.11111111111111</v>
      </c>
      <c r="H26" s="51">
        <f>AVERAGE(H4:H24)</f>
        <v>9.761904761904763</v>
      </c>
      <c r="I26" s="51">
        <f>AVERAGE(I4:I24)</f>
        <v>19.80952380952381</v>
      </c>
      <c r="J26" s="41" t="e">
        <f>AVERAGE(J6:J24)</f>
        <v>#DIV/0!</v>
      </c>
      <c r="K26" s="51">
        <f>AVERAGE(K4:K24)</f>
        <v>6.142857142857143</v>
      </c>
      <c r="L26" s="51">
        <f>AVERAGE(L4:L24)</f>
        <v>59.57142857142857</v>
      </c>
      <c r="M26" s="41" t="e">
        <f>AVERAGE(M6:M24)</f>
        <v>#DIV/0!</v>
      </c>
      <c r="N26" s="51">
        <f>AVERAGE(N4:N24)</f>
        <v>11.666666666666666</v>
      </c>
      <c r="O26" s="51">
        <f>AVERAGE(O4:O24)</f>
        <v>79.0952380952381</v>
      </c>
      <c r="P26" s="41" t="e">
        <f>AVERAGE(P6:P24)</f>
        <v>#DIV/0!</v>
      </c>
      <c r="Q26" s="51">
        <f>AVERAGE(Q4:Q24)</f>
        <v>7.333333333333333</v>
      </c>
      <c r="R26" s="51">
        <f>AVERAGE(R4:R24)</f>
        <v>49.714285714285715</v>
      </c>
      <c r="S26" s="41" t="e">
        <f>AVERAGE(S6:S24)</f>
        <v>#DIV/0!</v>
      </c>
      <c r="T26" s="51">
        <f>AVERAGE(T4:T24)</f>
        <v>7.571428571428571</v>
      </c>
      <c r="U26" s="51">
        <f>AVERAGE(U4:U24)</f>
        <v>75.76190476190476</v>
      </c>
      <c r="V26" s="41" t="e">
        <f>AVERAGE(V6:V24)</f>
        <v>#DIV/0!</v>
      </c>
      <c r="W26" s="51">
        <f>AVERAGE(W4:W24)</f>
        <v>9.285714285714286</v>
      </c>
      <c r="X26" s="51">
        <f>AVERAGE(X4:X24)</f>
        <v>49.19047619047619</v>
      </c>
      <c r="Y26" s="41" t="e">
        <f>AVERAGE(Y6:Y24)</f>
        <v>#DIV/0!</v>
      </c>
      <c r="Z26" s="51">
        <f>AVERAGE(Z4:Z24)</f>
        <v>51.76190476190476</v>
      </c>
      <c r="AA26" s="51">
        <f>AVERAGE(AA4:AA24)</f>
        <v>333.14285714285717</v>
      </c>
      <c r="AB26" s="35"/>
      <c r="AC26" s="38" t="e">
        <f>AVERAGE(AC6:AC24)</f>
        <v>#REF!</v>
      </c>
      <c r="AD26" s="32">
        <f>AVERAGE(AD4:AD24)</f>
        <v>11</v>
      </c>
      <c r="AE26" s="29" t="str">
        <f>C26</f>
        <v>Durchschnitt</v>
      </c>
      <c r="AF26" s="32">
        <f>AVERAGE(AF4:AF24)</f>
        <v>2247.3333333333335</v>
      </c>
      <c r="AG26" s="32">
        <f>AVERAGE(AG4:AG24)</f>
        <v>0.2777777777777778</v>
      </c>
    </row>
    <row r="27" spans="4:30" ht="12.75">
      <c r="D27" s="7"/>
      <c r="E27" s="8"/>
      <c r="H27" s="9" t="s">
        <v>10</v>
      </c>
      <c r="I27" s="10" t="s">
        <v>10</v>
      </c>
      <c r="J27" s="9" t="s">
        <v>10</v>
      </c>
      <c r="K27" s="9" t="s">
        <v>11</v>
      </c>
      <c r="L27" s="10" t="s">
        <v>11</v>
      </c>
      <c r="M27" s="9" t="s">
        <v>11</v>
      </c>
      <c r="N27" s="9" t="s">
        <v>12</v>
      </c>
      <c r="O27" s="10" t="s">
        <v>12</v>
      </c>
      <c r="P27" s="9" t="s">
        <v>12</v>
      </c>
      <c r="Q27" s="9" t="s">
        <v>13</v>
      </c>
      <c r="R27" s="10" t="s">
        <v>13</v>
      </c>
      <c r="S27" s="9" t="s">
        <v>13</v>
      </c>
      <c r="T27" s="9" t="s">
        <v>14</v>
      </c>
      <c r="U27" s="10" t="s">
        <v>14</v>
      </c>
      <c r="V27" s="9" t="s">
        <v>14</v>
      </c>
      <c r="W27" s="9" t="s">
        <v>15</v>
      </c>
      <c r="X27" s="11" t="s">
        <v>15</v>
      </c>
      <c r="Y27" s="9" t="s">
        <v>15</v>
      </c>
      <c r="Z27" s="12" t="s">
        <v>16</v>
      </c>
      <c r="AA27" s="25" t="s">
        <v>16</v>
      </c>
      <c r="AB27" s="9"/>
      <c r="AC27" s="9" t="s">
        <v>26</v>
      </c>
      <c r="AD27" s="56"/>
    </row>
    <row r="28" spans="4:33" s="50" customFormat="1" ht="12.75">
      <c r="D28" s="42" t="s">
        <v>17</v>
      </c>
      <c r="E28" s="42" t="s">
        <v>18</v>
      </c>
      <c r="F28" s="64" t="s">
        <v>1</v>
      </c>
      <c r="G28" s="43" t="s">
        <v>25</v>
      </c>
      <c r="H28" s="44" t="s">
        <v>19</v>
      </c>
      <c r="I28" s="45" t="s">
        <v>20</v>
      </c>
      <c r="J28" s="44"/>
      <c r="K28" s="44" t="s">
        <v>19</v>
      </c>
      <c r="L28" s="45" t="s">
        <v>20</v>
      </c>
      <c r="M28" s="44"/>
      <c r="N28" s="44" t="s">
        <v>19</v>
      </c>
      <c r="O28" s="45" t="s">
        <v>20</v>
      </c>
      <c r="P28" s="44"/>
      <c r="Q28" s="44" t="s">
        <v>19</v>
      </c>
      <c r="R28" s="45" t="s">
        <v>20</v>
      </c>
      <c r="S28" s="44"/>
      <c r="T28" s="44" t="s">
        <v>19</v>
      </c>
      <c r="U28" s="45" t="s">
        <v>20</v>
      </c>
      <c r="V28" s="44"/>
      <c r="W28" s="44" t="s">
        <v>19</v>
      </c>
      <c r="X28" s="46" t="s">
        <v>20</v>
      </c>
      <c r="Y28" s="44"/>
      <c r="Z28" s="47" t="s">
        <v>21</v>
      </c>
      <c r="AA28" s="48" t="s">
        <v>20</v>
      </c>
      <c r="AB28" s="44" t="s">
        <v>22</v>
      </c>
      <c r="AC28" s="49" t="s">
        <v>1</v>
      </c>
      <c r="AD28" s="58" t="s">
        <v>23</v>
      </c>
      <c r="AF28" s="60"/>
      <c r="AG28" s="60"/>
    </row>
  </sheetData>
  <mergeCells count="1">
    <mergeCell ref="F2:G2"/>
  </mergeCells>
  <printOptions gridLines="1"/>
  <pageMargins left="0.75" right="0.75" top="1" bottom="1" header="0.5" footer="0.5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Internal</dc:creator>
  <cp:keywords/>
  <dc:description/>
  <cp:lastModifiedBy>Axel</cp:lastModifiedBy>
  <cp:lastPrinted>2011-05-08T06:02:02Z</cp:lastPrinted>
  <dcterms:created xsi:type="dcterms:W3CDTF">2006-09-22T17:26:17Z</dcterms:created>
  <dcterms:modified xsi:type="dcterms:W3CDTF">2011-05-09T16:14:00Z</dcterms:modified>
  <cp:category/>
  <cp:version/>
  <cp:contentType/>
  <cp:contentStatus/>
</cp:coreProperties>
</file>